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eur\Downloads\"/>
    </mc:Choice>
  </mc:AlternateContent>
  <xr:revisionPtr revIDLastSave="0" documentId="8_{CF5E20B6-7D22-4BDE-8485-7C3B8E1538AF}" xr6:coauthVersionLast="36" xr6:coauthVersionMax="36" xr10:uidLastSave="{00000000-0000-0000-0000-000000000000}"/>
  <bookViews>
    <workbookView xWindow="0" yWindow="0" windowWidth="28800" windowHeight="13605" firstSheet="1" activeTab="1" xr2:uid="{00000000-000D-0000-FFFF-FFFF00000000}"/>
  </bookViews>
  <sheets>
    <sheet name="TD-CisaillementBoulon" sheetId="2" state="hidden" r:id="rId1"/>
    <sheet name="CisaillementBoulon" sheetId="1" r:id="rId2"/>
    <sheet name="CisaillementBoulon (2)" sheetId="4" state="hidden" r:id="rId3"/>
    <sheet name="CisaillementBoulonSauv" sheetId="3" state="veryHidden" r:id="rId4"/>
  </sheets>
  <definedNames>
    <definedName name="Alisse" localSheetId="2">'CisaillementBoulon (2)'!$D$3</definedName>
    <definedName name="Alisse" localSheetId="3">CisaillementBoulonSauv!$D$3</definedName>
    <definedName name="Alisse" localSheetId="0">'TD-CisaillementBoulon'!$D$3</definedName>
    <definedName name="Alisse">CisaillementBoulon!$D$3</definedName>
    <definedName name="alphab" localSheetId="2">'CisaillementBoulon (2)'!$B$5</definedName>
    <definedName name="alphab" localSheetId="3">CisaillementBoulonSauv!$B$5</definedName>
    <definedName name="alphab" localSheetId="0">'TD-CisaillementBoulon'!$B$5</definedName>
    <definedName name="alphab">CisaillementBoulon!$B$5</definedName>
    <definedName name="alphadint" localSheetId="2">'CisaillementBoulon (2)'!$I$5</definedName>
    <definedName name="alphadint" localSheetId="3">CisaillementBoulonSauv!$I$5</definedName>
    <definedName name="alphadint" localSheetId="0">'TD-CisaillementBoulon'!$I$5</definedName>
    <definedName name="alphadint">CisaillementBoulon!$I$5</definedName>
    <definedName name="alphadriv" localSheetId="2">'CisaillementBoulon (2)'!$H$5</definedName>
    <definedName name="alphadriv" localSheetId="3">CisaillementBoulonSauv!$H$5</definedName>
    <definedName name="alphadriv" localSheetId="0">'TD-CisaillementBoulon'!$H$5</definedName>
    <definedName name="alphadriv">CisaillementBoulon!$H$5</definedName>
    <definedName name="alphav" localSheetId="2">'CisaillementBoulon (2)'!$I$3</definedName>
    <definedName name="alphav" localSheetId="3">CisaillementBoulonSauv!$I$3</definedName>
    <definedName name="alphav" localSheetId="0">'TD-CisaillementBoulon'!$I$3</definedName>
    <definedName name="alphav">CisaillementBoulon!$I$3</definedName>
    <definedName name="As" localSheetId="2">'CisaillementBoulon (2)'!$E$3</definedName>
    <definedName name="As" localSheetId="3">CisaillementBoulonSauv!$E$3</definedName>
    <definedName name="As" localSheetId="0">'TD-CisaillementBoulon'!$E$3</definedName>
    <definedName name="As">CisaillementBoulon!$E$3</definedName>
    <definedName name="classe" localSheetId="2">'CisaillementBoulon (2)'!$F$3</definedName>
    <definedName name="classe" localSheetId="3">CisaillementBoulonSauv!$F$3</definedName>
    <definedName name="classe" localSheetId="0">'TD-CisaillementBoulon'!$F$3</definedName>
    <definedName name="classe">CisaillementBoulon!$F$3</definedName>
    <definedName name="d" localSheetId="2">'CisaillementBoulon (2)'!$C$3</definedName>
    <definedName name="d" localSheetId="3">CisaillementBoulonSauv!$C$3</definedName>
    <definedName name="d" localSheetId="0">'TD-CisaillementBoulon'!$C$3</definedName>
    <definedName name="d">CisaillementBoulon!$C$3</definedName>
    <definedName name="d0" localSheetId="2">'CisaillementBoulon (2)'!$C$5</definedName>
    <definedName name="d0" localSheetId="3">CisaillementBoulonSauv!$C$5</definedName>
    <definedName name="d0" localSheetId="0">'TD-CisaillementBoulon'!$C$5</definedName>
    <definedName name="d0">CisaillementBoulon!$C$5</definedName>
    <definedName name="diam" localSheetId="0">'TD-CisaillementBoulon'!$C$6</definedName>
    <definedName name="e1L" localSheetId="2">'CisaillementBoulon (2)'!$F$5</definedName>
    <definedName name="e1L" localSheetId="3">CisaillementBoulonSauv!$F$5</definedName>
    <definedName name="e1L" localSheetId="0">'TD-CisaillementBoulon'!$F$5</definedName>
    <definedName name="e1L">CisaillementBoulon!$F$5</definedName>
    <definedName name="e1long" localSheetId="2">'CisaillementBoulon (2)'!$F$5</definedName>
    <definedName name="e1long" localSheetId="3">CisaillementBoulonSauv!$F$5</definedName>
    <definedName name="e1long" localSheetId="0">'TD-CisaillementBoulon'!$F$5</definedName>
    <definedName name="e1long">CisaillementBoulon!$F$5</definedName>
    <definedName name="e2T" localSheetId="2">'CisaillementBoulon (2)'!$G$5</definedName>
    <definedName name="e2T" localSheetId="3">CisaillementBoulonSauv!$G$5</definedName>
    <definedName name="e2T" localSheetId="0">'TD-CisaillementBoulon'!$G$5</definedName>
    <definedName name="e2T">CisaillementBoulon!$G$5</definedName>
    <definedName name="ecartementP2" localSheetId="2">'CisaillementBoulon (2)'!$E$5</definedName>
    <definedName name="ecartementP2" localSheetId="3">CisaillementBoulonSauv!$E$5</definedName>
    <definedName name="ecartementP2" localSheetId="0">'TD-CisaillementBoulon'!$E$5</definedName>
    <definedName name="ecartementP2">CisaillementBoulon!$E$5</definedName>
    <definedName name="entraxeP1" localSheetId="2">'CisaillementBoulon (2)'!$D$5</definedName>
    <definedName name="entraxeP1" localSheetId="3">CisaillementBoulonSauv!$D$5</definedName>
    <definedName name="entraxeP1" localSheetId="0">'TD-CisaillementBoulon'!$D$5</definedName>
    <definedName name="entraxeP1">CisaillementBoulon!$D$5</definedName>
    <definedName name="fu" localSheetId="2">'CisaillementBoulon (2)'!$G$3</definedName>
    <definedName name="fu" localSheetId="3">CisaillementBoulonSauv!$G$3</definedName>
    <definedName name="fu" localSheetId="0">'TD-CisaillementBoulon'!$G$3</definedName>
    <definedName name="fu">CisaillementBoulon!$G$3</definedName>
    <definedName name="fub" localSheetId="2">'CisaillementBoulon (2)'!$H$3</definedName>
    <definedName name="fub" localSheetId="3">CisaillementBoulonSauv!$H$3</definedName>
    <definedName name="fub" localSheetId="0">'TD-CisaillementBoulon'!$H$3</definedName>
    <definedName name="fub">CisaillementBoulon!$H$3</definedName>
    <definedName name="gammaM2" localSheetId="2">'CisaillementBoulon (2)'!$B$3</definedName>
    <definedName name="gammaM2" localSheetId="3">CisaillementBoulonSauv!$B$3</definedName>
    <definedName name="gammaM2" localSheetId="0">'TD-CisaillementBoulon'!$B$3</definedName>
    <definedName name="gammaM2">CisaillementBoulon!$B$3</definedName>
    <definedName name="k1int" localSheetId="2">'CisaillementBoulon (2)'!$K$5</definedName>
    <definedName name="k1int" localSheetId="3">CisaillementBoulonSauv!$K$5</definedName>
    <definedName name="k1int" localSheetId="0">'TD-CisaillementBoulon'!$K$5</definedName>
    <definedName name="k1int">CisaillementBoulon!$K$5</definedName>
    <definedName name="k1rive" localSheetId="2">'CisaillementBoulon (2)'!$J$5</definedName>
    <definedName name="k1rive" localSheetId="3">CisaillementBoulonSauv!$J$5</definedName>
    <definedName name="k1rive" localSheetId="0">'TD-CisaillementBoulon'!$J$5</definedName>
    <definedName name="k1rive">CisaillementBoulon!$J$5</definedName>
    <definedName name="t" localSheetId="2">'CisaillementBoulon (2)'!$K$3</definedName>
    <definedName name="t" localSheetId="3">CisaillementBoulonSauv!$K$3</definedName>
    <definedName name="t" localSheetId="0">'TD-CisaillementBoulon'!$K$3</definedName>
    <definedName name="t">CisaillementBoulon!$K$3</definedName>
  </definedNames>
  <calcPr calcId="179021"/>
</workbook>
</file>

<file path=xl/calcChain.xml><?xml version="1.0" encoding="utf-8"?>
<calcChain xmlns="http://schemas.openxmlformats.org/spreadsheetml/2006/main">
  <c r="D9" i="4" l="1"/>
  <c r="E9" i="4" s="1"/>
  <c r="K5" i="4"/>
  <c r="D7" i="4" s="1"/>
  <c r="J5" i="4"/>
  <c r="I5" i="4"/>
  <c r="H5" i="4"/>
  <c r="B5" i="4"/>
  <c r="J3" i="4"/>
  <c r="I3" i="4"/>
  <c r="D8" i="4" s="1"/>
  <c r="E8" i="4" s="1"/>
  <c r="D9" i="3"/>
  <c r="E9" i="3" s="1"/>
  <c r="K5" i="3"/>
  <c r="J5" i="3"/>
  <c r="I5" i="3"/>
  <c r="H5" i="3"/>
  <c r="J3" i="3"/>
  <c r="I3" i="3"/>
  <c r="D8" i="3" s="1"/>
  <c r="E8" i="3" s="1"/>
  <c r="D9" i="1"/>
  <c r="E9" i="1" s="1"/>
  <c r="I3" i="1"/>
  <c r="D8" i="1" s="1"/>
  <c r="E8" i="1" s="1"/>
  <c r="J5" i="1"/>
  <c r="I5" i="1"/>
  <c r="H5" i="1"/>
  <c r="K5" i="1"/>
  <c r="J3" i="1"/>
  <c r="B5" i="3" l="1"/>
  <c r="D7" i="3" s="1"/>
  <c r="D7" i="2"/>
  <c r="B5" i="1"/>
  <c r="D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Administrateur</author>
  </authors>
  <commentList>
    <comment ref="J4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min avec 2,5</t>
        </r>
      </text>
    </comment>
    <comment ref="K4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min avec 2,5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Administrateur</author>
  </authors>
  <commentList>
    <comment ref="J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min avec 2,5</t>
        </r>
      </text>
    </comment>
    <comment ref="K4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min avec 2,5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Administrateur</author>
  </authors>
  <commentList>
    <comment ref="J4" authorId="0" shapeId="0" xr:uid="{A7F08983-EC23-4B18-AB33-8889160D27EB}">
      <text>
        <r>
          <rPr>
            <b/>
            <sz val="9"/>
            <color indexed="81"/>
            <rFont val="Tahoma"/>
            <charset val="1"/>
          </rPr>
          <t>min avec 2,5</t>
        </r>
      </text>
    </comment>
    <comment ref="K4" authorId="0" shapeId="0" xr:uid="{AA4058FD-0507-4A28-A31E-C1321BE3DAEE}">
      <text>
        <r>
          <rPr>
            <b/>
            <sz val="9"/>
            <color indexed="81"/>
            <rFont val="Tahoma"/>
            <charset val="1"/>
          </rPr>
          <t>min avec 2,5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Administrateur</author>
  </authors>
  <commentList>
    <comment ref="J4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min avec 2,5</t>
        </r>
      </text>
    </comment>
    <comment ref="K4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min avec 2,5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<sst xmlns="http://schemas.openxmlformats.org/spreadsheetml/2006/main" count="136" uniqueCount="34">
  <si>
    <t>Pression diamétrale</t>
  </si>
  <si>
    <t>Mode de ruine</t>
  </si>
  <si>
    <r>
      <t>Fv,Rd=</t>
    </r>
    <r>
      <rPr>
        <sz val="12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</rPr>
      <t xml:space="preserve">v </t>
    </r>
    <r>
      <rPr>
        <sz val="12"/>
        <color theme="1"/>
        <rFont val="Arial"/>
        <family val="2"/>
      </rPr>
      <t>f</t>
    </r>
    <r>
      <rPr>
        <sz val="8"/>
        <color theme="1"/>
        <rFont val="Arial"/>
        <family val="2"/>
      </rPr>
      <t xml:space="preserve">ub </t>
    </r>
    <r>
      <rPr>
        <sz val="12"/>
        <color theme="1"/>
        <rFont val="Arial"/>
        <family val="2"/>
      </rPr>
      <t>A</t>
    </r>
    <r>
      <rPr>
        <sz val="10"/>
        <color theme="1"/>
        <rFont val="Arial"/>
        <family val="2"/>
      </rPr>
      <t>s</t>
    </r>
    <r>
      <rPr>
        <sz val="12"/>
        <color theme="1"/>
        <rFont val="Arial"/>
        <family val="2"/>
      </rPr>
      <t>/</t>
    </r>
    <r>
      <rPr>
        <sz val="12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</rPr>
      <t>M2</t>
    </r>
  </si>
  <si>
    <t>classe</t>
  </si>
  <si>
    <t>8.8</t>
  </si>
  <si>
    <r>
      <rPr>
        <sz val="12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</rPr>
      <t>M2</t>
    </r>
  </si>
  <si>
    <r>
      <t xml:space="preserve">Boulons </t>
    </r>
    <r>
      <rPr>
        <sz val="11"/>
        <color theme="1"/>
        <rFont val="Symbol"/>
        <family val="1"/>
        <charset val="2"/>
      </rPr>
      <t xml:space="preserve">f </t>
    </r>
  </si>
  <si>
    <t>As mm²</t>
  </si>
  <si>
    <r>
      <t>d</t>
    </r>
    <r>
      <rPr>
        <sz val="8"/>
        <color theme="1"/>
        <rFont val="Arial"/>
        <family val="2"/>
      </rPr>
      <t>0</t>
    </r>
  </si>
  <si>
    <t>Cisaillement</t>
  </si>
  <si>
    <r>
      <t>k</t>
    </r>
    <r>
      <rPr>
        <sz val="8"/>
        <color theme="1"/>
        <rFont val="Arial"/>
        <family val="2"/>
      </rPr>
      <t>1rive</t>
    </r>
  </si>
  <si>
    <r>
      <t>k</t>
    </r>
    <r>
      <rPr>
        <sz val="8"/>
        <color theme="1"/>
        <rFont val="Arial"/>
        <family val="2"/>
      </rPr>
      <t>1int</t>
    </r>
  </si>
  <si>
    <r>
      <rPr>
        <sz val="12"/>
        <color theme="1"/>
        <rFont val="Arial"/>
        <family val="2"/>
      </rPr>
      <t>f</t>
    </r>
    <r>
      <rPr>
        <sz val="8"/>
        <color theme="1"/>
        <rFont val="Arial"/>
        <family val="2"/>
      </rPr>
      <t>u (</t>
    </r>
    <r>
      <rPr>
        <sz val="10"/>
        <color theme="1"/>
        <rFont val="Arial"/>
        <family val="2"/>
      </rPr>
      <t>Mpa)</t>
    </r>
  </si>
  <si>
    <r>
      <rPr>
        <sz val="12"/>
        <color theme="1"/>
        <rFont val="Arial"/>
        <family val="2"/>
      </rPr>
      <t>f</t>
    </r>
    <r>
      <rPr>
        <sz val="8"/>
        <color theme="1"/>
        <rFont val="Arial"/>
        <family val="2"/>
      </rPr>
      <t>ub (</t>
    </r>
    <r>
      <rPr>
        <sz val="10"/>
        <color theme="1"/>
        <rFont val="Arial"/>
        <family val="2"/>
      </rPr>
      <t>Mpa)</t>
    </r>
  </si>
  <si>
    <r>
      <t>e</t>
    </r>
    <r>
      <rPr>
        <sz val="8"/>
        <color theme="1"/>
        <rFont val="Arial"/>
        <family val="2"/>
      </rPr>
      <t>1L  Longitudinale</t>
    </r>
  </si>
  <si>
    <r>
      <rPr>
        <sz val="12"/>
        <color theme="1"/>
        <rFont val="Arial"/>
        <family val="2"/>
      </rPr>
      <t>f</t>
    </r>
    <r>
      <rPr>
        <sz val="8"/>
        <color theme="1"/>
        <rFont val="Arial"/>
        <family val="2"/>
      </rPr>
      <t>ub/</t>
    </r>
    <r>
      <rPr>
        <sz val="12"/>
        <color theme="1"/>
        <rFont val="Arial"/>
        <family val="2"/>
      </rPr>
      <t>f</t>
    </r>
    <r>
      <rPr>
        <sz val="8"/>
        <color theme="1"/>
        <rFont val="Arial"/>
        <family val="2"/>
      </rPr>
      <t>u</t>
    </r>
  </si>
  <si>
    <t>KN</t>
  </si>
  <si>
    <t>sur partie filetée</t>
  </si>
  <si>
    <r>
      <t>Fv,Rd=</t>
    </r>
    <r>
      <rPr>
        <sz val="12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</rPr>
      <t xml:space="preserve">v </t>
    </r>
    <r>
      <rPr>
        <sz val="12"/>
        <color theme="1"/>
        <rFont val="Arial"/>
        <family val="2"/>
      </rPr>
      <t>f</t>
    </r>
    <r>
      <rPr>
        <sz val="8"/>
        <color theme="1"/>
        <rFont val="Arial"/>
        <family val="2"/>
      </rPr>
      <t xml:space="preserve">ub </t>
    </r>
    <r>
      <rPr>
        <sz val="12"/>
        <color theme="1"/>
        <rFont val="Arial"/>
        <family val="2"/>
      </rPr>
      <t>A/</t>
    </r>
    <r>
      <rPr>
        <sz val="12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</rPr>
      <t>M2
(</t>
    </r>
    <r>
      <rPr>
        <sz val="8"/>
        <color theme="1"/>
        <rFont val="Symbol"/>
        <family val="1"/>
        <charset val="2"/>
      </rPr>
      <t>a</t>
    </r>
    <r>
      <rPr>
        <sz val="6"/>
        <color theme="1"/>
        <rFont val="Arial"/>
        <family val="2"/>
      </rPr>
      <t>v</t>
    </r>
    <r>
      <rPr>
        <sz val="8"/>
        <color theme="1"/>
        <rFont val="Arial"/>
        <family val="2"/>
      </rPr>
      <t xml:space="preserve"> = 0,6 </t>
    </r>
    <r>
      <rPr>
        <sz val="8"/>
        <color theme="1"/>
        <rFont val="UniversalMath1 BT"/>
        <family val="1"/>
        <charset val="2"/>
      </rPr>
      <t>ø</t>
    </r>
    <r>
      <rPr>
        <sz val="8"/>
        <color theme="1"/>
        <rFont val="Arial"/>
        <family val="2"/>
      </rPr>
      <t xml:space="preserve"> la classe )</t>
    </r>
  </si>
  <si>
    <r>
      <rPr>
        <sz val="10"/>
        <color theme="1"/>
        <rFont val="Arial"/>
        <family val="2"/>
      </rPr>
      <t>A</t>
    </r>
    <r>
      <rPr>
        <sz val="11"/>
        <color theme="1"/>
        <rFont val="Arial"/>
        <family val="2"/>
      </rPr>
      <t xml:space="preserve"> mm²
</t>
    </r>
    <r>
      <rPr>
        <sz val="9"/>
        <color theme="1"/>
        <rFont val="Arial"/>
        <family val="2"/>
      </rPr>
      <t>A</t>
    </r>
    <r>
      <rPr>
        <sz val="8"/>
        <color theme="1"/>
        <rFont val="Arial"/>
        <family val="2"/>
      </rPr>
      <t>lisse</t>
    </r>
  </si>
  <si>
    <r>
      <rPr>
        <sz val="10"/>
        <color theme="1"/>
        <rFont val="Arial"/>
        <family val="2"/>
      </rPr>
      <t>épaisseur t</t>
    </r>
    <r>
      <rPr>
        <sz val="11"/>
        <color theme="1"/>
        <rFont val="Calibri"/>
        <family val="2"/>
      </rPr>
      <t xml:space="preserve">
</t>
    </r>
    <r>
      <rPr>
        <sz val="9"/>
        <color theme="1"/>
        <rFont val="Arial"/>
        <family val="2"/>
      </rPr>
      <t>mm</t>
    </r>
  </si>
  <si>
    <r>
      <rPr>
        <sz val="11"/>
        <color theme="1"/>
        <rFont val="Arial"/>
        <family val="2"/>
      </rPr>
      <t xml:space="preserve"> </t>
    </r>
    <r>
      <rPr>
        <sz val="12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</rPr>
      <t>v
alphav</t>
    </r>
  </si>
  <si>
    <r>
      <t>Fb,Rd=</t>
    </r>
    <r>
      <rPr>
        <sz val="12"/>
        <color theme="1"/>
        <rFont val="Arial"/>
        <family val="2"/>
      </rPr>
      <t>k</t>
    </r>
    <r>
      <rPr>
        <sz val="8"/>
        <color theme="1"/>
        <rFont val="Symbol"/>
        <family val="1"/>
        <charset val="2"/>
      </rPr>
      <t>1</t>
    </r>
    <r>
      <rPr>
        <sz val="8"/>
        <color theme="1"/>
        <rFont val="Arial"/>
        <family val="2"/>
      </rPr>
      <t xml:space="preserve"> </t>
    </r>
    <r>
      <rPr>
        <sz val="12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</rPr>
      <t xml:space="preserve">b  </t>
    </r>
    <r>
      <rPr>
        <sz val="10"/>
        <color theme="1"/>
        <rFont val="Arial"/>
        <family val="2"/>
      </rPr>
      <t xml:space="preserve">fu d t / </t>
    </r>
    <r>
      <rPr>
        <sz val="12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</rPr>
      <t>M2</t>
    </r>
  </si>
  <si>
    <t>charge maxi 160KN</t>
  </si>
  <si>
    <r>
      <t xml:space="preserve">Pression diamétrale
</t>
    </r>
    <r>
      <rPr>
        <sz val="9"/>
        <color theme="1"/>
        <rFont val="Arial"/>
        <family val="2"/>
      </rPr>
      <t>ovalisation</t>
    </r>
  </si>
  <si>
    <t xml:space="preserve">Fv,Rd résistance au cisaillement par plan de cisaillement </t>
  </si>
  <si>
    <t>sur partie 
non filetée</t>
  </si>
  <si>
    <r>
      <rPr>
        <sz val="9"/>
        <color theme="1"/>
        <rFont val="Arial"/>
        <family val="2"/>
      </rPr>
      <t xml:space="preserve">alphab
</t>
    </r>
    <r>
      <rPr>
        <sz val="12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</rPr>
      <t>b</t>
    </r>
  </si>
  <si>
    <r>
      <t>e</t>
    </r>
    <r>
      <rPr>
        <sz val="8"/>
        <color theme="1"/>
        <rFont val="Arial"/>
        <family val="2"/>
      </rPr>
      <t>2T
transversale</t>
    </r>
  </si>
  <si>
    <r>
      <t>P</t>
    </r>
    <r>
      <rPr>
        <sz val="8"/>
        <color theme="1"/>
        <rFont val="Arial"/>
        <family val="2"/>
      </rPr>
      <t>1
entraxe</t>
    </r>
  </si>
  <si>
    <r>
      <t>P</t>
    </r>
    <r>
      <rPr>
        <sz val="8"/>
        <color theme="1"/>
        <rFont val="Arial"/>
        <family val="2"/>
      </rPr>
      <t>2
écartement</t>
    </r>
  </si>
  <si>
    <r>
      <t xml:space="preserve"> </t>
    </r>
    <r>
      <rPr>
        <sz val="12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</rPr>
      <t>d intérieur
alphadint</t>
    </r>
  </si>
  <si>
    <r>
      <rPr>
        <sz val="12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</rPr>
      <t>d rive
alphadriv</t>
    </r>
  </si>
  <si>
    <t>Traction
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</si>
</sst>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Symbol"/>
      <family val="1"/>
      <charset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8"/>
      <color theme="1"/>
      <name val="Symbol"/>
      <family val="1"/>
      <charset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UniversalMath1 BT"/>
      <family val="1"/>
      <charset val="2"/>
    </font>
    <font>
      <sz val="8"/>
      <color theme="1"/>
      <name val="UniversalMath1 BT"/>
      <family val="1"/>
      <charset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164" fontId="7" fillId="2" borderId="16" xfId="0" applyNumberFormat="1" applyFont="1" applyFill="1" applyBorder="1" applyAlignment="1">
      <alignment horizontal="center" vertical="center" wrapText="1"/>
    </xf>
    <xf numFmtId="164" fontId="2" fillId="2" borderId="17" xfId="0" applyNumberFormat="1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164" fontId="2" fillId="2" borderId="23" xfId="0" applyNumberFormat="1" applyFont="1" applyFill="1" applyBorder="1" applyAlignment="1">
      <alignment horizontal="center" vertical="center" wrapText="1"/>
    </xf>
    <xf numFmtId="164" fontId="7" fillId="2" borderId="24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396240</xdr:colOff>
      <xdr:row>5</xdr:row>
      <xdr:rowOff>175260</xdr:rowOff>
    </xdr:from>
    <xdr:to>
      <xdr:col>7</xdr:col>
      <xdr:colOff>692591</xdr:colOff>
      <xdr:row>9</xdr:row>
      <xdr:rowOff>7759</xdr:rowOff>
    </xdr:to>
    <xdr:pic>
      <xdr:nvPicPr>
        <xdr:cNvPr id="2" name="Image 1" descr="TP_cisaillement_boulon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39740" y="1699260"/>
          <a:ext cx="1905165" cy="16079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396240</xdr:colOff>
      <xdr:row>5</xdr:row>
      <xdr:rowOff>175260</xdr:rowOff>
    </xdr:from>
    <xdr:to>
      <xdr:col>8</xdr:col>
      <xdr:colOff>38265</xdr:colOff>
      <xdr:row>9</xdr:row>
      <xdr:rowOff>7759</xdr:rowOff>
    </xdr:to>
    <xdr:pic>
      <xdr:nvPicPr>
        <xdr:cNvPr id="2" name="Image 1" descr="TP_cisaillement_boulon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39740" y="1699260"/>
          <a:ext cx="1905165" cy="16079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396240</xdr:colOff>
      <xdr:row>5</xdr:row>
      <xdr:rowOff>175260</xdr:rowOff>
    </xdr:from>
    <xdr:to>
      <xdr:col>8</xdr:col>
      <xdr:colOff>38265</xdr:colOff>
      <xdr:row>9</xdr:row>
      <xdr:rowOff>7759</xdr:rowOff>
    </xdr:to>
    <xdr:pic>
      <xdr:nvPicPr>
        <xdr:cNvPr id="2" name="Image 1" descr="TP_cisaillement_boulon.png">
          <a:extLst>
            <a:ext uri="{FF2B5EF4-FFF2-40B4-BE49-F238E27FC236}">
              <a16:creationId xmlns:a16="http://schemas.microsoft.com/office/drawing/2014/main" id="{A4927378-BD32-4278-990D-8D3E12AE1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87340" y="1699260"/>
          <a:ext cx="1842300" cy="15946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396240</xdr:colOff>
      <xdr:row>5</xdr:row>
      <xdr:rowOff>175260</xdr:rowOff>
    </xdr:from>
    <xdr:to>
      <xdr:col>8</xdr:col>
      <xdr:colOff>38265</xdr:colOff>
      <xdr:row>9</xdr:row>
      <xdr:rowOff>7759</xdr:rowOff>
    </xdr:to>
    <xdr:pic>
      <xdr:nvPicPr>
        <xdr:cNvPr id="2" name="Image 1" descr="TP_cisaillement_boulon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39740" y="1699260"/>
          <a:ext cx="1905165" cy="16079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N23"/>
  <sheetViews>
    <sheetView zoomScale="115" zoomScaleNormal="115" workbookViewId="0">
      <selection activeCell="E8" sqref="E8"/>
    </sheetView>
  </sheetViews>
  <sheetFormatPr baseColWidth="10" defaultRowHeight="15"/>
  <cols>
    <col min="1" max="1" width="24.7109375" style="2" customWidth="1"/>
    <col min="2" max="2" width="11.140625" style="2" customWidth="1"/>
    <col min="3" max="3" width="22.42578125" style="2" customWidth="1"/>
    <col min="4" max="4" width="6.7109375" style="2" customWidth="1"/>
    <col min="5" max="5" width="9.85546875" style="6" customWidth="1"/>
    <col min="6" max="6" width="10.85546875" style="6" customWidth="1"/>
    <col min="7" max="7" width="12.42578125" style="2" customWidth="1"/>
    <col min="8" max="9" width="10.5703125" style="4" customWidth="1"/>
  </cols>
  <sheetData>
    <row r="1" spans="1:14">
      <c r="C1" s="6"/>
      <c r="F1" s="2"/>
      <c r="G1" s="4"/>
      <c r="I1"/>
      <c r="J1" s="6"/>
    </row>
    <row r="2" spans="1:14" ht="25.15" customHeight="1">
      <c r="A2" s="35" t="s">
        <v>9</v>
      </c>
      <c r="B2" s="10" t="s">
        <v>5</v>
      </c>
      <c r="C2" s="11" t="s">
        <v>6</v>
      </c>
      <c r="D2" s="11" t="s">
        <v>19</v>
      </c>
      <c r="E2" s="34" t="s">
        <v>7</v>
      </c>
      <c r="F2" s="11" t="s">
        <v>3</v>
      </c>
      <c r="G2" s="11" t="s">
        <v>12</v>
      </c>
      <c r="H2" s="11" t="s">
        <v>13</v>
      </c>
      <c r="I2" s="33" t="s">
        <v>21</v>
      </c>
      <c r="J2" s="10" t="s">
        <v>15</v>
      </c>
      <c r="K2" s="10" t="s">
        <v>20</v>
      </c>
    </row>
    <row r="3" spans="1:14" ht="25.15" customHeight="1" thickBot="1">
      <c r="A3" s="34"/>
      <c r="B3" s="43">
        <v>1.25</v>
      </c>
      <c r="C3" s="44">
        <v>16</v>
      </c>
      <c r="D3" s="44">
        <v>113</v>
      </c>
      <c r="E3" s="45">
        <v>84.3</v>
      </c>
      <c r="F3" s="44" t="s">
        <v>4</v>
      </c>
      <c r="G3" s="44">
        <v>640</v>
      </c>
      <c r="H3" s="44">
        <v>800</v>
      </c>
      <c r="I3" s="43">
        <v>0.6</v>
      </c>
      <c r="J3" s="43">
        <v>1.25</v>
      </c>
      <c r="K3" s="44">
        <v>15</v>
      </c>
    </row>
    <row r="4" spans="1:14" ht="31.15" customHeight="1">
      <c r="A4" s="46" t="s">
        <v>0</v>
      </c>
      <c r="B4" s="47" t="s">
        <v>27</v>
      </c>
      <c r="C4" s="48" t="s">
        <v>8</v>
      </c>
      <c r="D4" s="48" t="s">
        <v>29</v>
      </c>
      <c r="E4" s="49" t="s">
        <v>30</v>
      </c>
      <c r="F4" s="48" t="s">
        <v>14</v>
      </c>
      <c r="G4" s="48" t="s">
        <v>28</v>
      </c>
      <c r="H4" s="47" t="s">
        <v>32</v>
      </c>
      <c r="I4" s="47" t="s">
        <v>31</v>
      </c>
      <c r="J4" s="48" t="s">
        <v>10</v>
      </c>
      <c r="K4" s="50" t="s">
        <v>11</v>
      </c>
      <c r="N4" s="7"/>
    </row>
    <row r="5" spans="1:14" ht="25.15" customHeight="1" thickBot="1">
      <c r="A5" s="51"/>
      <c r="B5" s="52">
        <v>-0.25</v>
      </c>
      <c r="C5" s="52">
        <v>13</v>
      </c>
      <c r="D5" s="52">
        <v>0</v>
      </c>
      <c r="E5" s="52">
        <v>0</v>
      </c>
      <c r="F5" s="52">
        <v>40</v>
      </c>
      <c r="G5" s="52">
        <v>50</v>
      </c>
      <c r="H5" s="53">
        <v>1.0256410256410255</v>
      </c>
      <c r="I5" s="52">
        <v>-0.25</v>
      </c>
      <c r="J5" s="52">
        <v>2.5</v>
      </c>
      <c r="K5" s="54">
        <v>-1.7</v>
      </c>
      <c r="N5" s="7"/>
    </row>
    <row r="6" spans="1:14" ht="30.6" customHeight="1" thickBot="1">
      <c r="A6" s="14" t="s">
        <v>1</v>
      </c>
      <c r="B6" s="5"/>
      <c r="C6" s="14" t="s">
        <v>23</v>
      </c>
      <c r="D6" s="19" t="s">
        <v>16</v>
      </c>
      <c r="E6" s="14" t="s">
        <v>33</v>
      </c>
      <c r="G6" s="6"/>
      <c r="J6" s="5"/>
    </row>
    <row r="7" spans="1:14" ht="25.15" customHeight="1" thickBot="1">
      <c r="A7" s="36" t="s">
        <v>24</v>
      </c>
      <c r="B7" s="31"/>
      <c r="C7" s="32" t="s">
        <v>22</v>
      </c>
      <c r="D7" s="55">
        <f>(k1int*alphab*fu*d*t)/gammaM2/1000</f>
        <v>52.223999999999997</v>
      </c>
      <c r="E7" s="56"/>
      <c r="F7" s="2"/>
      <c r="G7" s="5"/>
      <c r="H7" s="6"/>
      <c r="I7" s="6"/>
      <c r="J7" s="5"/>
      <c r="K7" s="5"/>
    </row>
    <row r="8" spans="1:14" ht="45.6" customHeight="1">
      <c r="A8" s="58" t="s">
        <v>25</v>
      </c>
      <c r="B8" s="29" t="s">
        <v>17</v>
      </c>
      <c r="C8" s="30" t="s">
        <v>2</v>
      </c>
      <c r="D8" s="57">
        <v>32.371200000000002</v>
      </c>
      <c r="E8" s="57">
        <v>64.742400000000004</v>
      </c>
      <c r="G8" s="5"/>
      <c r="H8" s="6"/>
      <c r="I8" s="6"/>
      <c r="J8" s="5"/>
      <c r="K8" s="5"/>
    </row>
    <row r="9" spans="1:14" ht="39" customHeight="1" thickBot="1">
      <c r="A9" s="59"/>
      <c r="B9" s="27" t="s">
        <v>26</v>
      </c>
      <c r="C9" s="28" t="s">
        <v>18</v>
      </c>
      <c r="D9" s="57">
        <v>43.392000000000003</v>
      </c>
      <c r="E9" s="57">
        <v>86.784000000000006</v>
      </c>
      <c r="G9" s="6"/>
      <c r="H9" s="6"/>
      <c r="I9" s="6"/>
      <c r="J9" s="6"/>
      <c r="K9" s="5"/>
    </row>
    <row r="10" spans="1:14">
      <c r="C10" s="3"/>
      <c r="G10" s="6"/>
      <c r="H10" s="6"/>
      <c r="I10" s="6"/>
      <c r="J10" s="6"/>
      <c r="K10" s="5"/>
    </row>
    <row r="11" spans="1:14">
      <c r="D11" s="8"/>
      <c r="G11" s="6"/>
      <c r="H11" s="6"/>
      <c r="I11" s="6"/>
      <c r="J11" s="6"/>
      <c r="K11" s="5"/>
    </row>
    <row r="12" spans="1:14">
      <c r="C12" s="23"/>
      <c r="D12" s="8"/>
      <c r="G12" s="6"/>
      <c r="H12" s="6"/>
      <c r="I12" s="6"/>
      <c r="J12" s="6"/>
      <c r="K12" s="5"/>
    </row>
    <row r="13" spans="1:14">
      <c r="G13" s="6"/>
      <c r="H13" s="6"/>
      <c r="I13" s="6"/>
      <c r="J13" s="6"/>
      <c r="K13" s="5"/>
    </row>
    <row r="14" spans="1:14">
      <c r="G14" s="6"/>
      <c r="H14" s="6"/>
      <c r="I14" s="6"/>
      <c r="J14" s="6"/>
      <c r="K14" s="5"/>
    </row>
    <row r="15" spans="1:14">
      <c r="G15" s="5"/>
      <c r="H15" s="6"/>
      <c r="I15" s="6"/>
      <c r="J15" s="5"/>
      <c r="K15" s="5"/>
    </row>
    <row r="16" spans="1:14">
      <c r="G16" s="5"/>
      <c r="H16" s="6"/>
      <c r="I16" s="6"/>
      <c r="J16" s="5"/>
      <c r="K16" s="5"/>
    </row>
    <row r="17" spans="7:11">
      <c r="G17" s="5"/>
      <c r="H17" s="6"/>
      <c r="I17" s="6"/>
      <c r="J17" s="5"/>
      <c r="K17" s="5"/>
    </row>
    <row r="18" spans="7:11">
      <c r="G18" s="5"/>
      <c r="H18" s="6"/>
      <c r="I18" s="6"/>
      <c r="J18" s="5"/>
      <c r="K18" s="5"/>
    </row>
    <row r="19" spans="7:11">
      <c r="G19" s="5"/>
      <c r="H19" s="6"/>
      <c r="I19" s="6"/>
      <c r="J19" s="5"/>
      <c r="K19" s="5"/>
    </row>
    <row r="20" spans="7:11">
      <c r="G20" s="5"/>
      <c r="H20" s="6"/>
      <c r="I20" s="6"/>
      <c r="J20" s="5"/>
      <c r="K20" s="5"/>
    </row>
    <row r="21" spans="7:11">
      <c r="G21" s="5"/>
      <c r="H21" s="6"/>
      <c r="I21" s="6"/>
      <c r="J21" s="5"/>
      <c r="K21" s="5"/>
    </row>
    <row r="22" spans="7:11">
      <c r="G22" s="5"/>
      <c r="H22" s="6"/>
      <c r="I22" s="6"/>
      <c r="J22" s="5"/>
      <c r="K22" s="5"/>
    </row>
    <row r="23" spans="7:11">
      <c r="G23" s="5"/>
      <c r="H23" s="6"/>
      <c r="I23" s="6"/>
      <c r="J23" s="5"/>
      <c r="K23" s="5"/>
    </row>
  </sheetData>
  <mergeCells count="1">
    <mergeCell ref="A8:A9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N23"/>
  <sheetViews>
    <sheetView tabSelected="1" workbookViewId="0">
      <selection activeCell="J7" sqref="J7"/>
    </sheetView>
  </sheetViews>
  <sheetFormatPr baseColWidth="10" defaultRowHeight="15"/>
  <cols>
    <col min="1" max="1" width="24.7109375" style="1" customWidth="1"/>
    <col min="2" max="2" width="11.140625" style="1" customWidth="1"/>
    <col min="3" max="3" width="22.42578125" style="1" customWidth="1"/>
    <col min="4" max="4" width="6.7109375" style="1" customWidth="1"/>
    <col min="5" max="5" width="9.85546875" style="6" customWidth="1"/>
    <col min="6" max="6" width="10" style="6" customWidth="1"/>
    <col min="7" max="7" width="12.42578125" style="1" customWidth="1"/>
    <col min="8" max="9" width="10.5703125" style="4" customWidth="1"/>
  </cols>
  <sheetData>
    <row r="1" spans="1:14">
      <c r="C1" s="6"/>
      <c r="F1" s="1"/>
      <c r="G1" s="4"/>
      <c r="I1"/>
      <c r="J1" s="6"/>
    </row>
    <row r="2" spans="1:14" ht="25.15" customHeight="1">
      <c r="A2" s="35" t="s">
        <v>9</v>
      </c>
      <c r="B2" s="10" t="s">
        <v>5</v>
      </c>
      <c r="C2" s="11" t="s">
        <v>6</v>
      </c>
      <c r="D2" s="11" t="s">
        <v>19</v>
      </c>
      <c r="E2" s="34" t="s">
        <v>7</v>
      </c>
      <c r="F2" s="11" t="s">
        <v>3</v>
      </c>
      <c r="G2" s="11" t="s">
        <v>12</v>
      </c>
      <c r="H2" s="11" t="s">
        <v>13</v>
      </c>
      <c r="I2" s="33" t="s">
        <v>21</v>
      </c>
      <c r="J2" s="10" t="s">
        <v>15</v>
      </c>
      <c r="K2" s="10" t="s">
        <v>20</v>
      </c>
    </row>
    <row r="3" spans="1:14" ht="25.15" customHeight="1" thickBot="1">
      <c r="A3" s="15"/>
      <c r="B3" s="18">
        <v>1.25</v>
      </c>
      <c r="C3" s="17">
        <v>12</v>
      </c>
      <c r="D3" s="17">
        <v>113</v>
      </c>
      <c r="E3" s="16">
        <v>84.3</v>
      </c>
      <c r="F3" s="17" t="s">
        <v>4</v>
      </c>
      <c r="G3" s="17">
        <v>640</v>
      </c>
      <c r="H3" s="17">
        <v>800</v>
      </c>
      <c r="I3" s="24">
        <f>IF(OR(classe="4.6",classe="5.6",classe="8.8"),0.6,IF(OR(classe="4.8",classe="5.8",classe="6.8",classe="10.9"),0.5,"erreur"))</f>
        <v>0.6</v>
      </c>
      <c r="J3" s="24">
        <f>fub/fu</f>
        <v>1.25</v>
      </c>
      <c r="K3" s="17">
        <v>15</v>
      </c>
    </row>
    <row r="4" spans="1:14" ht="31.15" customHeight="1" thickTop="1">
      <c r="A4" s="35" t="s">
        <v>0</v>
      </c>
      <c r="B4" s="12" t="s">
        <v>27</v>
      </c>
      <c r="C4" s="9" t="s">
        <v>8</v>
      </c>
      <c r="D4" s="20" t="s">
        <v>29</v>
      </c>
      <c r="E4" s="21" t="s">
        <v>30</v>
      </c>
      <c r="F4" s="20" t="s">
        <v>14</v>
      </c>
      <c r="G4" s="20" t="s">
        <v>28</v>
      </c>
      <c r="H4" s="22" t="s">
        <v>32</v>
      </c>
      <c r="I4" s="22" t="s">
        <v>31</v>
      </c>
      <c r="J4" s="20" t="s">
        <v>10</v>
      </c>
      <c r="K4" s="20" t="s">
        <v>11</v>
      </c>
      <c r="N4" s="7"/>
    </row>
    <row r="5" spans="1:14" ht="25.15" customHeight="1" thickBot="1">
      <c r="A5" s="13"/>
      <c r="B5" s="25">
        <f>MIN(alphadriv,alphadint,fub/fu,1)</f>
        <v>-0.25</v>
      </c>
      <c r="C5" s="13">
        <v>13</v>
      </c>
      <c r="D5" s="13">
        <v>0</v>
      </c>
      <c r="E5" s="13">
        <v>0</v>
      </c>
      <c r="F5" s="13">
        <v>40</v>
      </c>
      <c r="G5" s="13">
        <v>50</v>
      </c>
      <c r="H5" s="26">
        <f>e1L/(3*d0)</f>
        <v>1.0256410256410255</v>
      </c>
      <c r="I5" s="26">
        <f>entraxeP1/(3*d0)-1/4</f>
        <v>-0.25</v>
      </c>
      <c r="J5" s="26">
        <f>MIN((2.8*e2T/d-1.7),2.5)</f>
        <v>2.5</v>
      </c>
      <c r="K5" s="26">
        <f>MIN((1.4*ecartementP2/d0-1.7),2.5)</f>
        <v>-1.7</v>
      </c>
      <c r="N5" s="7"/>
    </row>
    <row r="6" spans="1:14" ht="30.6" customHeight="1" thickTop="1" thickBot="1">
      <c r="A6" s="14" t="s">
        <v>1</v>
      </c>
      <c r="B6" s="5"/>
      <c r="C6" s="14" t="s">
        <v>23</v>
      </c>
      <c r="D6" s="19" t="s">
        <v>16</v>
      </c>
      <c r="E6" s="14" t="s">
        <v>33</v>
      </c>
      <c r="G6" s="6"/>
      <c r="J6" s="5"/>
    </row>
    <row r="7" spans="1:14" ht="25.15" customHeight="1" thickBot="1">
      <c r="A7" s="36" t="s">
        <v>24</v>
      </c>
      <c r="B7" s="31"/>
      <c r="C7" s="32" t="s">
        <v>22</v>
      </c>
      <c r="D7" s="37">
        <f>(k1int*alphab*fu*d*t)/gammaM2/1000</f>
        <v>39.167999999999999</v>
      </c>
      <c r="E7" s="40"/>
      <c r="F7" s="2"/>
      <c r="G7" s="5"/>
      <c r="H7" s="6"/>
      <c r="I7" s="6"/>
      <c r="J7" s="5"/>
      <c r="K7" s="5"/>
    </row>
    <row r="8" spans="1:14" ht="45.6" customHeight="1">
      <c r="A8" s="58" t="s">
        <v>25</v>
      </c>
      <c r="B8" s="29" t="s">
        <v>17</v>
      </c>
      <c r="C8" s="30" t="s">
        <v>2</v>
      </c>
      <c r="D8" s="38">
        <f>alphav*fub*As/gammaM2/1000</f>
        <v>32.371200000000002</v>
      </c>
      <c r="E8" s="41">
        <f t="shared" ref="E8:E9" si="0">D8*2</f>
        <v>64.742400000000004</v>
      </c>
      <c r="G8" s="5"/>
      <c r="H8" s="6"/>
      <c r="I8" s="6"/>
      <c r="J8" s="5"/>
      <c r="K8" s="5"/>
    </row>
    <row r="9" spans="1:14" ht="39" customHeight="1" thickBot="1">
      <c r="A9" s="59"/>
      <c r="B9" s="27" t="s">
        <v>26</v>
      </c>
      <c r="C9" s="28" t="s">
        <v>18</v>
      </c>
      <c r="D9" s="39">
        <f>0.6*fub*Alisse/gammaM2/1000</f>
        <v>43.392000000000003</v>
      </c>
      <c r="E9" s="42">
        <f t="shared" si="0"/>
        <v>86.784000000000006</v>
      </c>
      <c r="G9" s="6"/>
      <c r="H9" s="6"/>
      <c r="I9" s="6"/>
      <c r="J9" s="6"/>
      <c r="K9" s="5"/>
    </row>
    <row r="10" spans="1:14">
      <c r="C10" s="3"/>
      <c r="G10" s="6"/>
      <c r="H10" s="6"/>
      <c r="I10" s="6"/>
      <c r="J10" s="6"/>
      <c r="K10" s="5"/>
    </row>
    <row r="11" spans="1:14">
      <c r="D11" s="8"/>
      <c r="G11" s="6"/>
      <c r="H11" s="6"/>
      <c r="I11" s="6"/>
      <c r="J11" s="6"/>
      <c r="K11" s="5"/>
    </row>
    <row r="12" spans="1:14">
      <c r="C12" s="23"/>
      <c r="D12" s="8"/>
      <c r="G12" s="6"/>
      <c r="H12" s="6"/>
      <c r="I12" s="6"/>
      <c r="J12" s="6"/>
      <c r="K12" s="5"/>
    </row>
    <row r="13" spans="1:14">
      <c r="G13" s="6"/>
      <c r="H13" s="6"/>
      <c r="I13" s="6"/>
      <c r="J13" s="6"/>
      <c r="K13" s="5"/>
    </row>
    <row r="14" spans="1:14">
      <c r="G14" s="6"/>
      <c r="H14" s="6"/>
      <c r="I14" s="6"/>
      <c r="J14" s="6"/>
      <c r="K14" s="5"/>
    </row>
    <row r="15" spans="1:14">
      <c r="G15" s="5"/>
      <c r="H15" s="6"/>
      <c r="I15" s="6"/>
      <c r="J15" s="5"/>
      <c r="K15" s="5"/>
    </row>
    <row r="16" spans="1:14">
      <c r="G16" s="5"/>
      <c r="H16" s="6"/>
      <c r="I16" s="6"/>
      <c r="J16" s="5"/>
      <c r="K16" s="5"/>
    </row>
    <row r="17" spans="7:11">
      <c r="G17" s="5"/>
      <c r="H17" s="6"/>
      <c r="I17" s="6"/>
      <c r="J17" s="5"/>
      <c r="K17" s="5"/>
    </row>
    <row r="18" spans="7:11">
      <c r="G18" s="5"/>
      <c r="H18" s="6"/>
      <c r="I18" s="6"/>
      <c r="J18" s="5"/>
      <c r="K18" s="5"/>
    </row>
    <row r="19" spans="7:11">
      <c r="G19" s="5"/>
      <c r="H19" s="6"/>
      <c r="I19" s="6"/>
      <c r="J19" s="5"/>
      <c r="K19" s="5"/>
    </row>
    <row r="20" spans="7:11">
      <c r="G20" s="5"/>
      <c r="H20" s="6"/>
      <c r="I20" s="6"/>
      <c r="J20" s="5"/>
      <c r="K20" s="5"/>
    </row>
    <row r="21" spans="7:11">
      <c r="G21" s="5"/>
      <c r="H21" s="6"/>
      <c r="I21" s="6"/>
      <c r="J21" s="5"/>
      <c r="K21" s="5"/>
    </row>
    <row r="22" spans="7:11">
      <c r="G22" s="5"/>
      <c r="H22" s="6"/>
      <c r="I22" s="6"/>
      <c r="J22" s="5"/>
      <c r="K22" s="5"/>
    </row>
    <row r="23" spans="7:11">
      <c r="G23" s="5"/>
      <c r="H23" s="6"/>
      <c r="I23" s="6"/>
      <c r="J23" s="5"/>
      <c r="K23" s="5"/>
    </row>
  </sheetData>
  <sheetProtection formatCells="0" formatColumns="0" formatRows="0" insertRows="0" insertHyperlinks="0" deleteColumns="0" deleteRows="0"/>
  <mergeCells count="1">
    <mergeCell ref="A8:A9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0EBBE-8761-4188-8965-01D823F2AAA9}">
  <dimension ref="A1:N23"/>
  <sheetViews>
    <sheetView workbookViewId="0">
      <selection activeCell="D8" sqref="D8"/>
    </sheetView>
  </sheetViews>
  <sheetFormatPr baseColWidth="10" defaultRowHeight="15"/>
  <cols>
    <col min="1" max="1" width="24.7109375" style="2" customWidth="1"/>
    <col min="2" max="2" width="11.140625" style="2" customWidth="1"/>
    <col min="3" max="3" width="22.42578125" style="2" customWidth="1"/>
    <col min="4" max="4" width="6.7109375" style="2" customWidth="1"/>
    <col min="5" max="5" width="9.85546875" style="6" customWidth="1"/>
    <col min="6" max="6" width="10" style="6" customWidth="1"/>
    <col min="7" max="7" width="12.42578125" style="2" customWidth="1"/>
    <col min="8" max="9" width="10.5703125" style="4" customWidth="1"/>
  </cols>
  <sheetData>
    <row r="1" spans="1:14">
      <c r="C1" s="6"/>
      <c r="F1" s="2"/>
      <c r="G1" s="4"/>
      <c r="I1"/>
      <c r="J1" s="6"/>
    </row>
    <row r="2" spans="1:14" ht="25.15" customHeight="1">
      <c r="A2" s="35" t="s">
        <v>9</v>
      </c>
      <c r="B2" s="10" t="s">
        <v>5</v>
      </c>
      <c r="C2" s="11" t="s">
        <v>6</v>
      </c>
      <c r="D2" s="11" t="s">
        <v>19</v>
      </c>
      <c r="E2" s="34" t="s">
        <v>7</v>
      </c>
      <c r="F2" s="11" t="s">
        <v>3</v>
      </c>
      <c r="G2" s="11" t="s">
        <v>12</v>
      </c>
      <c r="H2" s="11" t="s">
        <v>13</v>
      </c>
      <c r="I2" s="33" t="s">
        <v>21</v>
      </c>
      <c r="J2" s="10" t="s">
        <v>15</v>
      </c>
      <c r="K2" s="10" t="s">
        <v>20</v>
      </c>
    </row>
    <row r="3" spans="1:14" ht="25.15" customHeight="1" thickBot="1">
      <c r="A3" s="15"/>
      <c r="B3" s="18">
        <v>1.25</v>
      </c>
      <c r="C3" s="17">
        <v>12</v>
      </c>
      <c r="D3" s="17">
        <v>113</v>
      </c>
      <c r="E3" s="16">
        <v>84.3</v>
      </c>
      <c r="F3" s="17" t="s">
        <v>4</v>
      </c>
      <c r="G3" s="17">
        <v>640</v>
      </c>
      <c r="H3" s="17">
        <v>800</v>
      </c>
      <c r="I3" s="24">
        <f>IF(OR(classe="4.6",classe="5.6",classe="8.8"),0.6,IF(OR(classe="4.8",classe="5.8",classe="6.8",classe="10.9"),0.5,"erreur"))</f>
        <v>0.6</v>
      </c>
      <c r="J3" s="24">
        <f>fub/fu</f>
        <v>1.25</v>
      </c>
      <c r="K3" s="17">
        <v>15</v>
      </c>
    </row>
    <row r="4" spans="1:14" ht="31.15" customHeight="1" thickTop="1">
      <c r="A4" s="35" t="s">
        <v>0</v>
      </c>
      <c r="B4" s="12" t="s">
        <v>27</v>
      </c>
      <c r="C4" s="9" t="s">
        <v>8</v>
      </c>
      <c r="D4" s="20" t="s">
        <v>29</v>
      </c>
      <c r="E4" s="21" t="s">
        <v>30</v>
      </c>
      <c r="F4" s="20" t="s">
        <v>14</v>
      </c>
      <c r="G4" s="20" t="s">
        <v>28</v>
      </c>
      <c r="H4" s="22" t="s">
        <v>32</v>
      </c>
      <c r="I4" s="22" t="s">
        <v>31</v>
      </c>
      <c r="J4" s="20" t="s">
        <v>10</v>
      </c>
      <c r="K4" s="20" t="s">
        <v>11</v>
      </c>
      <c r="N4" s="7"/>
    </row>
    <row r="5" spans="1:14" ht="25.15" customHeight="1" thickBot="1">
      <c r="A5" s="13"/>
      <c r="B5" s="25">
        <f>MIN(alphadriv,alphadint,fub/fu,1)</f>
        <v>-0.25</v>
      </c>
      <c r="C5" s="13">
        <v>13</v>
      </c>
      <c r="D5" s="13">
        <v>0</v>
      </c>
      <c r="E5" s="13">
        <v>0</v>
      </c>
      <c r="F5" s="13">
        <v>40</v>
      </c>
      <c r="G5" s="13">
        <v>50</v>
      </c>
      <c r="H5" s="26">
        <f>e1L/(3*d0)</f>
        <v>1.0256410256410255</v>
      </c>
      <c r="I5" s="26">
        <f>entraxeP1/(3*d0)-1/4</f>
        <v>-0.25</v>
      </c>
      <c r="J5" s="26">
        <f>MIN((2.8*e2T/d-1.7),2.5)</f>
        <v>2.5</v>
      </c>
      <c r="K5" s="26">
        <f>MIN((1.4*ecartementP2/d0-1.7),2.5)</f>
        <v>-1.7</v>
      </c>
      <c r="N5" s="7"/>
    </row>
    <row r="6" spans="1:14" ht="30.6" customHeight="1" thickTop="1" thickBot="1">
      <c r="A6" s="14" t="s">
        <v>1</v>
      </c>
      <c r="B6" s="5"/>
      <c r="C6" s="14" t="s">
        <v>23</v>
      </c>
      <c r="D6" s="19" t="s">
        <v>16</v>
      </c>
      <c r="E6" s="14" t="s">
        <v>33</v>
      </c>
      <c r="G6" s="6"/>
      <c r="J6" s="5"/>
    </row>
    <row r="7" spans="1:14" ht="25.15" customHeight="1" thickBot="1">
      <c r="A7" s="36" t="s">
        <v>24</v>
      </c>
      <c r="B7" s="31"/>
      <c r="C7" s="32" t="s">
        <v>22</v>
      </c>
      <c r="D7" s="37">
        <f>(k1int*alphab*fu*d*t)/gammaM2/1000</f>
        <v>39.167999999999999</v>
      </c>
      <c r="E7" s="40"/>
      <c r="F7" s="2"/>
      <c r="G7" s="5"/>
      <c r="H7" s="6"/>
      <c r="I7" s="6"/>
      <c r="J7" s="5"/>
      <c r="K7" s="5"/>
    </row>
    <row r="8" spans="1:14" ht="45.6" customHeight="1">
      <c r="A8" s="58" t="s">
        <v>25</v>
      </c>
      <c r="B8" s="29" t="s">
        <v>17</v>
      </c>
      <c r="C8" s="30" t="s">
        <v>2</v>
      </c>
      <c r="D8" s="38">
        <f>alphav*fub*As/gammaM2/1000</f>
        <v>32.371200000000002</v>
      </c>
      <c r="E8" s="41">
        <f t="shared" ref="E8:E9" si="0">D8*2</f>
        <v>64.742400000000004</v>
      </c>
      <c r="G8" s="5"/>
      <c r="H8" s="6"/>
      <c r="I8" s="6"/>
      <c r="J8" s="5"/>
      <c r="K8" s="5"/>
    </row>
    <row r="9" spans="1:14" ht="39" customHeight="1" thickBot="1">
      <c r="A9" s="59"/>
      <c r="B9" s="27" t="s">
        <v>26</v>
      </c>
      <c r="C9" s="28" t="s">
        <v>18</v>
      </c>
      <c r="D9" s="39">
        <f>0.6*fub*Alisse/gammaM2/1000</f>
        <v>43.392000000000003</v>
      </c>
      <c r="E9" s="42">
        <f t="shared" si="0"/>
        <v>86.784000000000006</v>
      </c>
      <c r="G9" s="6"/>
      <c r="H9" s="6"/>
      <c r="I9" s="6"/>
      <c r="J9" s="6"/>
      <c r="K9" s="5"/>
    </row>
    <row r="10" spans="1:14">
      <c r="C10" s="3"/>
      <c r="G10" s="6"/>
      <c r="H10" s="6"/>
      <c r="I10" s="6"/>
      <c r="J10" s="6"/>
      <c r="K10" s="5"/>
    </row>
    <row r="11" spans="1:14">
      <c r="D11" s="8"/>
      <c r="G11" s="6"/>
      <c r="H11" s="6"/>
      <c r="I11" s="6"/>
      <c r="J11" s="6"/>
      <c r="K11" s="5"/>
    </row>
    <row r="12" spans="1:14">
      <c r="C12" s="23"/>
      <c r="D12" s="8"/>
      <c r="G12" s="6"/>
      <c r="H12" s="6"/>
      <c r="I12" s="6"/>
      <c r="J12" s="6"/>
      <c r="K12" s="5"/>
    </row>
    <row r="13" spans="1:14">
      <c r="G13" s="6"/>
      <c r="H13" s="6"/>
      <c r="I13" s="6"/>
      <c r="J13" s="6"/>
      <c r="K13" s="5"/>
    </row>
    <row r="14" spans="1:14">
      <c r="G14" s="6"/>
      <c r="H14" s="6"/>
      <c r="I14" s="6"/>
      <c r="J14" s="6"/>
      <c r="K14" s="5"/>
    </row>
    <row r="15" spans="1:14">
      <c r="G15" s="5"/>
      <c r="H15" s="6"/>
      <c r="I15" s="6"/>
      <c r="J15" s="5"/>
      <c r="K15" s="5"/>
    </row>
    <row r="16" spans="1:14">
      <c r="G16" s="5"/>
      <c r="H16" s="6"/>
      <c r="I16" s="6"/>
      <c r="J16" s="5"/>
      <c r="K16" s="5"/>
    </row>
    <row r="17" spans="7:11">
      <c r="G17" s="5"/>
      <c r="H17" s="6"/>
      <c r="I17" s="6"/>
      <c r="J17" s="5"/>
      <c r="K17" s="5"/>
    </row>
    <row r="18" spans="7:11">
      <c r="G18" s="5"/>
      <c r="H18" s="6"/>
      <c r="I18" s="6"/>
      <c r="J18" s="5"/>
      <c r="K18" s="5"/>
    </row>
    <row r="19" spans="7:11">
      <c r="G19" s="5"/>
      <c r="H19" s="6"/>
      <c r="I19" s="6"/>
      <c r="J19" s="5"/>
      <c r="K19" s="5"/>
    </row>
    <row r="20" spans="7:11">
      <c r="G20" s="5"/>
      <c r="H20" s="6"/>
      <c r="I20" s="6"/>
      <c r="J20" s="5"/>
      <c r="K20" s="5"/>
    </row>
    <row r="21" spans="7:11">
      <c r="G21" s="5"/>
      <c r="H21" s="6"/>
      <c r="I21" s="6"/>
      <c r="J21" s="5"/>
      <c r="K21" s="5"/>
    </row>
    <row r="22" spans="7:11">
      <c r="G22" s="5"/>
      <c r="H22" s="6"/>
      <c r="I22" s="6"/>
      <c r="J22" s="5"/>
      <c r="K22" s="5"/>
    </row>
    <row r="23" spans="7:11">
      <c r="G23" s="5"/>
      <c r="H23" s="6"/>
      <c r="I23" s="6"/>
      <c r="J23" s="5"/>
      <c r="K23" s="5"/>
    </row>
  </sheetData>
  <sheetProtection formatCells="0" formatColumns="0" formatRows="0" insertRows="0" insertHyperlinks="0" deleteColumns="0" deleteRows="0"/>
  <mergeCells count="1">
    <mergeCell ref="A8:A9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N23"/>
  <sheetViews>
    <sheetView workbookViewId="0">
      <selection activeCell="E11" sqref="E11"/>
    </sheetView>
  </sheetViews>
  <sheetFormatPr baseColWidth="10" defaultRowHeight="15"/>
  <cols>
    <col min="1" max="1" width="24.7109375" style="2" customWidth="1"/>
    <col min="2" max="2" width="11.140625" style="2" customWidth="1"/>
    <col min="3" max="3" width="22.42578125" style="2" customWidth="1"/>
    <col min="4" max="4" width="6.7109375" style="2" customWidth="1"/>
    <col min="5" max="5" width="9.85546875" style="6" customWidth="1"/>
    <col min="6" max="6" width="10" style="6" customWidth="1"/>
    <col min="7" max="7" width="12.42578125" style="2" customWidth="1"/>
    <col min="8" max="9" width="10.5703125" style="4" customWidth="1"/>
  </cols>
  <sheetData>
    <row r="1" spans="1:14">
      <c r="C1" s="6"/>
      <c r="F1" s="2"/>
      <c r="G1" s="4"/>
      <c r="I1"/>
      <c r="J1" s="6"/>
    </row>
    <row r="2" spans="1:14" ht="25.15" customHeight="1">
      <c r="A2" s="35" t="s">
        <v>9</v>
      </c>
      <c r="B2" s="10" t="s">
        <v>5</v>
      </c>
      <c r="C2" s="11" t="s">
        <v>6</v>
      </c>
      <c r="D2" s="11" t="s">
        <v>19</v>
      </c>
      <c r="E2" s="34" t="s">
        <v>7</v>
      </c>
      <c r="F2" s="11" t="s">
        <v>3</v>
      </c>
      <c r="G2" s="11" t="s">
        <v>12</v>
      </c>
      <c r="H2" s="11" t="s">
        <v>13</v>
      </c>
      <c r="I2" s="33" t="s">
        <v>21</v>
      </c>
      <c r="J2" s="10" t="s">
        <v>15</v>
      </c>
      <c r="K2" s="10" t="s">
        <v>20</v>
      </c>
    </row>
    <row r="3" spans="1:14" ht="25.15" customHeight="1" thickBot="1">
      <c r="A3" s="15"/>
      <c r="B3" s="18">
        <v>1.25</v>
      </c>
      <c r="C3" s="17">
        <v>12</v>
      </c>
      <c r="D3" s="17">
        <v>113</v>
      </c>
      <c r="E3" s="16">
        <v>84.3</v>
      </c>
      <c r="F3" s="17" t="s">
        <v>4</v>
      </c>
      <c r="G3" s="17">
        <v>640</v>
      </c>
      <c r="H3" s="17">
        <v>800</v>
      </c>
      <c r="I3" s="24">
        <f>IF(OR(classe="4.6",classe="5.6",classe="8.8"),0.6,IF(OR(classe="4.8",classe="5.8",classe="6.8",classe="10.9"),0.5,"erreur"))</f>
        <v>0.6</v>
      </c>
      <c r="J3" s="24">
        <f>fub/fu</f>
        <v>1.25</v>
      </c>
      <c r="K3" s="17">
        <v>15</v>
      </c>
    </row>
    <row r="4" spans="1:14" ht="31.15" customHeight="1" thickTop="1">
      <c r="A4" s="35" t="s">
        <v>0</v>
      </c>
      <c r="B4" s="12" t="s">
        <v>27</v>
      </c>
      <c r="C4" s="9" t="s">
        <v>8</v>
      </c>
      <c r="D4" s="20" t="s">
        <v>29</v>
      </c>
      <c r="E4" s="21" t="s">
        <v>30</v>
      </c>
      <c r="F4" s="20" t="s">
        <v>14</v>
      </c>
      <c r="G4" s="20" t="s">
        <v>28</v>
      </c>
      <c r="H4" s="22" t="s">
        <v>32</v>
      </c>
      <c r="I4" s="22" t="s">
        <v>31</v>
      </c>
      <c r="J4" s="20" t="s">
        <v>10</v>
      </c>
      <c r="K4" s="20" t="s">
        <v>11</v>
      </c>
      <c r="N4" s="7"/>
    </row>
    <row r="5" spans="1:14" ht="25.15" customHeight="1" thickBot="1">
      <c r="A5" s="13"/>
      <c r="B5" s="25">
        <f>MIN(alphadriv,alphadint,fub/fu,1)</f>
        <v>-0.25</v>
      </c>
      <c r="C5" s="13">
        <v>13</v>
      </c>
      <c r="D5" s="13">
        <v>0</v>
      </c>
      <c r="E5" s="13">
        <v>0</v>
      </c>
      <c r="F5" s="13">
        <v>40</v>
      </c>
      <c r="G5" s="13">
        <v>50</v>
      </c>
      <c r="H5" s="26">
        <f>e1L/(3*d0)</f>
        <v>1.0256410256410255</v>
      </c>
      <c r="I5" s="26">
        <f>entraxeP1/(3*d0)-1/4</f>
        <v>-0.25</v>
      </c>
      <c r="J5" s="26">
        <f>MIN((2.8*e2T/d-1.7),2.5)</f>
        <v>2.5</v>
      </c>
      <c r="K5" s="26">
        <f>MIN((1.4*ecartementP2/d0-1.7),2.5)</f>
        <v>-1.7</v>
      </c>
      <c r="N5" s="7"/>
    </row>
    <row r="6" spans="1:14" ht="30.6" customHeight="1" thickTop="1" thickBot="1">
      <c r="A6" s="14" t="s">
        <v>1</v>
      </c>
      <c r="B6" s="5"/>
      <c r="C6" s="14" t="s">
        <v>23</v>
      </c>
      <c r="D6" s="19" t="s">
        <v>16</v>
      </c>
      <c r="E6" s="14" t="s">
        <v>33</v>
      </c>
      <c r="G6" s="6"/>
      <c r="J6" s="5"/>
    </row>
    <row r="7" spans="1:14" ht="25.15" customHeight="1" thickBot="1">
      <c r="A7" s="36" t="s">
        <v>24</v>
      </c>
      <c r="B7" s="31"/>
      <c r="C7" s="32" t="s">
        <v>22</v>
      </c>
      <c r="D7" s="37">
        <f>(k1int*alphab*fu*d*t)/gammaM2/1000</f>
        <v>39.167999999999999</v>
      </c>
      <c r="E7" s="40"/>
      <c r="F7" s="2"/>
      <c r="G7" s="5"/>
      <c r="H7" s="6"/>
      <c r="I7" s="6"/>
      <c r="J7" s="5"/>
      <c r="K7" s="5"/>
    </row>
    <row r="8" spans="1:14" ht="45.6" customHeight="1">
      <c r="A8" s="58" t="s">
        <v>25</v>
      </c>
      <c r="B8" s="29" t="s">
        <v>17</v>
      </c>
      <c r="C8" s="30" t="s">
        <v>2</v>
      </c>
      <c r="D8" s="38">
        <f>alphav*fub*As/gammaM2/1000</f>
        <v>32.371200000000002</v>
      </c>
      <c r="E8" s="41">
        <f t="shared" ref="E8:E9" si="0">D8*2</f>
        <v>64.742400000000004</v>
      </c>
      <c r="G8" s="5"/>
      <c r="H8" s="6"/>
      <c r="I8" s="6"/>
      <c r="J8" s="5"/>
      <c r="K8" s="5"/>
    </row>
    <row r="9" spans="1:14" ht="39" customHeight="1" thickBot="1">
      <c r="A9" s="59"/>
      <c r="B9" s="27" t="s">
        <v>26</v>
      </c>
      <c r="C9" s="28" t="s">
        <v>18</v>
      </c>
      <c r="D9" s="39">
        <f>0.6*fub*Alisse/gammaM2/1000</f>
        <v>43.392000000000003</v>
      </c>
      <c r="E9" s="42">
        <f t="shared" si="0"/>
        <v>86.784000000000006</v>
      </c>
      <c r="G9" s="6"/>
      <c r="H9" s="6"/>
      <c r="I9" s="6"/>
      <c r="J9" s="6"/>
      <c r="K9" s="5"/>
    </row>
    <row r="10" spans="1:14">
      <c r="C10" s="3"/>
      <c r="G10" s="6"/>
      <c r="H10" s="6"/>
      <c r="I10" s="6"/>
      <c r="J10" s="6"/>
      <c r="K10" s="5"/>
    </row>
    <row r="11" spans="1:14">
      <c r="D11" s="8"/>
      <c r="G11" s="6"/>
      <c r="H11" s="6"/>
      <c r="I11" s="6"/>
      <c r="J11" s="6"/>
      <c r="K11" s="5"/>
    </row>
    <row r="12" spans="1:14">
      <c r="C12" s="23"/>
      <c r="D12" s="8"/>
      <c r="G12" s="6"/>
      <c r="H12" s="6"/>
      <c r="I12" s="6"/>
      <c r="J12" s="6"/>
      <c r="K12" s="5"/>
    </row>
    <row r="13" spans="1:14">
      <c r="G13" s="6"/>
      <c r="H13" s="6"/>
      <c r="I13" s="6"/>
      <c r="J13" s="6"/>
      <c r="K13" s="5"/>
    </row>
    <row r="14" spans="1:14">
      <c r="G14" s="6"/>
      <c r="H14" s="6"/>
      <c r="I14" s="6"/>
      <c r="J14" s="6"/>
      <c r="K14" s="5"/>
    </row>
    <row r="15" spans="1:14">
      <c r="G15" s="5"/>
      <c r="H15" s="6"/>
      <c r="I15" s="6"/>
      <c r="J15" s="5"/>
      <c r="K15" s="5"/>
    </row>
    <row r="16" spans="1:14">
      <c r="G16" s="5"/>
      <c r="H16" s="6"/>
      <c r="I16" s="6"/>
      <c r="J16" s="5"/>
      <c r="K16" s="5"/>
    </row>
    <row r="17" spans="7:11">
      <c r="G17" s="5"/>
      <c r="H17" s="6"/>
      <c r="I17" s="6"/>
      <c r="J17" s="5"/>
      <c r="K17" s="5"/>
    </row>
    <row r="18" spans="7:11">
      <c r="G18" s="5"/>
      <c r="H18" s="6"/>
      <c r="I18" s="6"/>
      <c r="J18" s="5"/>
      <c r="K18" s="5"/>
    </row>
    <row r="19" spans="7:11">
      <c r="G19" s="5"/>
      <c r="H19" s="6"/>
      <c r="I19" s="6"/>
      <c r="J19" s="5"/>
      <c r="K19" s="5"/>
    </row>
    <row r="20" spans="7:11">
      <c r="G20" s="5"/>
      <c r="H20" s="6"/>
      <c r="I20" s="6"/>
      <c r="J20" s="5"/>
      <c r="K20" s="5"/>
    </row>
    <row r="21" spans="7:11">
      <c r="G21" s="5"/>
      <c r="H21" s="6"/>
      <c r="I21" s="6"/>
      <c r="J21" s="5"/>
      <c r="K21" s="5"/>
    </row>
    <row r="22" spans="7:11">
      <c r="G22" s="5"/>
      <c r="H22" s="6"/>
      <c r="I22" s="6"/>
      <c r="J22" s="5"/>
      <c r="K22" s="5"/>
    </row>
    <row r="23" spans="7:11">
      <c r="G23" s="5"/>
      <c r="H23" s="6"/>
      <c r="I23" s="6"/>
      <c r="J23" s="5"/>
      <c r="K23" s="5"/>
    </row>
  </sheetData>
  <mergeCells count="1">
    <mergeCell ref="A8:A9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81</vt:i4>
      </vt:variant>
    </vt:vector>
  </HeadingPairs>
  <TitlesOfParts>
    <vt:vector size="84" baseType="lpstr">
      <vt:lpstr>TD-CisaillementBoulon</vt:lpstr>
      <vt:lpstr>CisaillementBoulon</vt:lpstr>
      <vt:lpstr>CisaillementBoulon (2)</vt:lpstr>
      <vt:lpstr>'CisaillementBoulon (2)'!Alisse</vt:lpstr>
      <vt:lpstr>CisaillementBoulonSauv!Alisse</vt:lpstr>
      <vt:lpstr>'TD-CisaillementBoulon'!Alisse</vt:lpstr>
      <vt:lpstr>Alisse</vt:lpstr>
      <vt:lpstr>'CisaillementBoulon (2)'!alphab</vt:lpstr>
      <vt:lpstr>CisaillementBoulonSauv!alphab</vt:lpstr>
      <vt:lpstr>'TD-CisaillementBoulon'!alphab</vt:lpstr>
      <vt:lpstr>alphab</vt:lpstr>
      <vt:lpstr>'CisaillementBoulon (2)'!alphadint</vt:lpstr>
      <vt:lpstr>CisaillementBoulonSauv!alphadint</vt:lpstr>
      <vt:lpstr>'TD-CisaillementBoulon'!alphadint</vt:lpstr>
      <vt:lpstr>alphadint</vt:lpstr>
      <vt:lpstr>'CisaillementBoulon (2)'!alphadriv</vt:lpstr>
      <vt:lpstr>CisaillementBoulonSauv!alphadriv</vt:lpstr>
      <vt:lpstr>'TD-CisaillementBoulon'!alphadriv</vt:lpstr>
      <vt:lpstr>alphadriv</vt:lpstr>
      <vt:lpstr>'CisaillementBoulon (2)'!alphav</vt:lpstr>
      <vt:lpstr>CisaillementBoulonSauv!alphav</vt:lpstr>
      <vt:lpstr>'TD-CisaillementBoulon'!alphav</vt:lpstr>
      <vt:lpstr>alphav</vt:lpstr>
      <vt:lpstr>'CisaillementBoulon (2)'!As</vt:lpstr>
      <vt:lpstr>CisaillementBoulonSauv!As</vt:lpstr>
      <vt:lpstr>'TD-CisaillementBoulon'!As</vt:lpstr>
      <vt:lpstr>As</vt:lpstr>
      <vt:lpstr>'CisaillementBoulon (2)'!classe</vt:lpstr>
      <vt:lpstr>CisaillementBoulonSauv!classe</vt:lpstr>
      <vt:lpstr>'TD-CisaillementBoulon'!classe</vt:lpstr>
      <vt:lpstr>classe</vt:lpstr>
      <vt:lpstr>'CisaillementBoulon (2)'!d</vt:lpstr>
      <vt:lpstr>CisaillementBoulonSauv!d</vt:lpstr>
      <vt:lpstr>'TD-CisaillementBoulon'!d</vt:lpstr>
      <vt:lpstr>d</vt:lpstr>
      <vt:lpstr>'CisaillementBoulon (2)'!d0</vt:lpstr>
      <vt:lpstr>CisaillementBoulonSauv!d0</vt:lpstr>
      <vt:lpstr>'TD-CisaillementBoulon'!d0</vt:lpstr>
      <vt:lpstr>d0</vt:lpstr>
      <vt:lpstr>'TD-CisaillementBoulon'!diam</vt:lpstr>
      <vt:lpstr>'CisaillementBoulon (2)'!e1L</vt:lpstr>
      <vt:lpstr>CisaillementBoulonSauv!e1L</vt:lpstr>
      <vt:lpstr>'TD-CisaillementBoulon'!e1L</vt:lpstr>
      <vt:lpstr>e1L</vt:lpstr>
      <vt:lpstr>'CisaillementBoulon (2)'!e1long</vt:lpstr>
      <vt:lpstr>CisaillementBoulonSauv!e1long</vt:lpstr>
      <vt:lpstr>'TD-CisaillementBoulon'!e1long</vt:lpstr>
      <vt:lpstr>e1long</vt:lpstr>
      <vt:lpstr>'CisaillementBoulon (2)'!e2T</vt:lpstr>
      <vt:lpstr>CisaillementBoulonSauv!e2T</vt:lpstr>
      <vt:lpstr>'TD-CisaillementBoulon'!e2T</vt:lpstr>
      <vt:lpstr>e2T</vt:lpstr>
      <vt:lpstr>'CisaillementBoulon (2)'!ecartementP2</vt:lpstr>
      <vt:lpstr>CisaillementBoulonSauv!ecartementP2</vt:lpstr>
      <vt:lpstr>'TD-CisaillementBoulon'!ecartementP2</vt:lpstr>
      <vt:lpstr>ecartementP2</vt:lpstr>
      <vt:lpstr>'CisaillementBoulon (2)'!entraxeP1</vt:lpstr>
      <vt:lpstr>CisaillementBoulonSauv!entraxeP1</vt:lpstr>
      <vt:lpstr>'TD-CisaillementBoulon'!entraxeP1</vt:lpstr>
      <vt:lpstr>entraxeP1</vt:lpstr>
      <vt:lpstr>'CisaillementBoulon (2)'!fu</vt:lpstr>
      <vt:lpstr>CisaillementBoulonSauv!fu</vt:lpstr>
      <vt:lpstr>'TD-CisaillementBoulon'!fu</vt:lpstr>
      <vt:lpstr>fu</vt:lpstr>
      <vt:lpstr>'CisaillementBoulon (2)'!fub</vt:lpstr>
      <vt:lpstr>CisaillementBoulonSauv!fub</vt:lpstr>
      <vt:lpstr>'TD-CisaillementBoulon'!fub</vt:lpstr>
      <vt:lpstr>fub</vt:lpstr>
      <vt:lpstr>'CisaillementBoulon (2)'!gammaM2</vt:lpstr>
      <vt:lpstr>CisaillementBoulonSauv!gammaM2</vt:lpstr>
      <vt:lpstr>'TD-CisaillementBoulon'!gammaM2</vt:lpstr>
      <vt:lpstr>gammaM2</vt:lpstr>
      <vt:lpstr>'CisaillementBoulon (2)'!k1int</vt:lpstr>
      <vt:lpstr>CisaillementBoulonSauv!k1int</vt:lpstr>
      <vt:lpstr>'TD-CisaillementBoulon'!k1int</vt:lpstr>
      <vt:lpstr>k1int</vt:lpstr>
      <vt:lpstr>'CisaillementBoulon (2)'!k1rive</vt:lpstr>
      <vt:lpstr>CisaillementBoulonSauv!k1rive</vt:lpstr>
      <vt:lpstr>'TD-CisaillementBoulon'!k1rive</vt:lpstr>
      <vt:lpstr>k1rive</vt:lpstr>
      <vt:lpstr>'CisaillementBoulon (2)'!t</vt:lpstr>
      <vt:lpstr>CisaillementBoulonSauv!t</vt:lpstr>
      <vt:lpstr>'TD-CisaillementBoulon'!t</vt:lpstr>
      <vt:lpstr>t</vt:lpstr>
    </vt:vector>
  </TitlesOfParts>
  <Company>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Lycée Aristide Briand</cp:lastModifiedBy>
  <dcterms:created xsi:type="dcterms:W3CDTF">2021-12-04T15:00:43Z</dcterms:created>
  <dcterms:modified xsi:type="dcterms:W3CDTF">2024-09-12T19:30:45Z</dcterms:modified>
</cp:coreProperties>
</file>